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8695" windowHeight="12540"/>
  </bookViews>
  <sheets>
    <sheet name="List1" sheetId="1" r:id="rId1"/>
  </sheets>
  <calcPr calcId="124519"/>
</workbook>
</file>

<file path=xl/calcChain.xml><?xml version="1.0" encoding="utf-8"?>
<calcChain xmlns="http://schemas.openxmlformats.org/spreadsheetml/2006/main">
  <c r="E18" i="1"/>
  <c r="D18"/>
  <c r="C18"/>
  <c r="J17"/>
  <c r="M17" s="1"/>
  <c r="H17"/>
  <c r="G17"/>
  <c r="J16"/>
  <c r="H16"/>
  <c r="G16"/>
  <c r="E12"/>
  <c r="D12"/>
  <c r="G12" s="1"/>
  <c r="C12"/>
  <c r="J11"/>
  <c r="H11"/>
  <c r="G11"/>
  <c r="J10"/>
  <c r="H10"/>
  <c r="G10"/>
  <c r="M16" l="1"/>
  <c r="M11"/>
  <c r="L10"/>
  <c r="P10" s="1"/>
  <c r="M10"/>
  <c r="K11"/>
  <c r="N11" s="1"/>
  <c r="H18"/>
  <c r="K17"/>
  <c r="N17" s="1"/>
  <c r="G18"/>
  <c r="J18"/>
  <c r="L17"/>
  <c r="P17" s="1"/>
  <c r="L16"/>
  <c r="P16" s="1"/>
  <c r="K16"/>
  <c r="N16" s="1"/>
  <c r="J12"/>
  <c r="L12" s="1"/>
  <c r="P12" s="1"/>
  <c r="K10"/>
  <c r="N10" s="1"/>
  <c r="H12"/>
  <c r="L11"/>
  <c r="P11" s="1"/>
  <c r="M18" l="1"/>
  <c r="M12"/>
  <c r="L18"/>
  <c r="P18" s="1"/>
  <c r="K18"/>
  <c r="N18" s="1"/>
  <c r="I18"/>
  <c r="I12"/>
  <c r="K12"/>
  <c r="N12" s="1"/>
  <c r="H5" l="1"/>
  <c r="H4"/>
  <c r="M5" s="1"/>
  <c r="J6"/>
  <c r="I6" s="1"/>
  <c r="J5"/>
  <c r="J4"/>
  <c r="K4" s="1"/>
  <c r="N4" s="1"/>
  <c r="G5"/>
  <c r="G4"/>
  <c r="E6"/>
  <c r="H6" s="1"/>
  <c r="M6" s="1"/>
  <c r="D6"/>
  <c r="G6" s="1"/>
  <c r="C6"/>
  <c r="M4" l="1"/>
  <c r="K5"/>
  <c r="N5" s="1"/>
  <c r="L5"/>
  <c r="P5" s="1"/>
  <c r="K6"/>
  <c r="N6" s="1"/>
  <c r="L6"/>
  <c r="P6" s="1"/>
  <c r="L4"/>
  <c r="P4" s="1"/>
</calcChain>
</file>

<file path=xl/sharedStrings.xml><?xml version="1.0" encoding="utf-8"?>
<sst xmlns="http://schemas.openxmlformats.org/spreadsheetml/2006/main" count="66" uniqueCount="20">
  <si>
    <t>pušek</t>
  </si>
  <si>
    <t>koalice</t>
  </si>
  <si>
    <t>Francie</t>
  </si>
  <si>
    <t>celkem</t>
  </si>
  <si>
    <t>padlí</t>
  </si>
  <si>
    <t>ranění</t>
  </si>
  <si>
    <t>procento</t>
  </si>
  <si>
    <t>zabití</t>
  </si>
  <si>
    <t>zasažení</t>
  </si>
  <si>
    <t>nábojů</t>
  </si>
  <si>
    <t>voják</t>
  </si>
  <si>
    <t>pěchotní puškou</t>
  </si>
  <si>
    <t>zabitého</t>
  </si>
  <si>
    <t>zasaženého</t>
  </si>
  <si>
    <t>kulí na jednoho</t>
  </si>
  <si>
    <t>puškách</t>
  </si>
  <si>
    <t>zabitých</t>
  </si>
  <si>
    <t>zasažených</t>
  </si>
  <si>
    <t>salv batalionu o :</t>
  </si>
  <si>
    <t>úspěšnost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</si>
</sst>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6" xfId="0" applyBorder="1"/>
    <xf numFmtId="0" fontId="0" fillId="0" borderId="0" xfId="0" applyBorder="1" applyAlignment="1">
      <alignment horizontal="center"/>
    </xf>
    <xf numFmtId="1" fontId="0" fillId="0" borderId="8" xfId="0" applyNumberFormat="1" applyBorder="1"/>
    <xf numFmtId="0" fontId="0" fillId="0" borderId="10" xfId="0" applyBorder="1"/>
    <xf numFmtId="0" fontId="0" fillId="0" borderId="11" xfId="0" applyBorder="1"/>
    <xf numFmtId="0" fontId="0" fillId="0" borderId="9" xfId="0" applyBorder="1"/>
    <xf numFmtId="0" fontId="0" fillId="0" borderId="2" xfId="0" applyBorder="1"/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0" fillId="2" borderId="7" xfId="0" applyFill="1" applyBorder="1"/>
    <xf numFmtId="0" fontId="0" fillId="2" borderId="0" xfId="0" applyFill="1" applyBorder="1"/>
    <xf numFmtId="0" fontId="0" fillId="3" borderId="1" xfId="0" applyFill="1" applyBorder="1"/>
    <xf numFmtId="0" fontId="0" fillId="3" borderId="3" xfId="0" applyFill="1" applyBorder="1"/>
    <xf numFmtId="0" fontId="0" fillId="3" borderId="4" xfId="0" applyFill="1" applyBorder="1"/>
    <xf numFmtId="0" fontId="0" fillId="3" borderId="2" xfId="0" applyFill="1" applyBorder="1"/>
    <xf numFmtId="0" fontId="0" fillId="4" borderId="5" xfId="0" applyFill="1" applyBorder="1"/>
    <xf numFmtId="0" fontId="0" fillId="4" borderId="6" xfId="0" applyFill="1" applyBorder="1"/>
    <xf numFmtId="0" fontId="0" fillId="4" borderId="11" xfId="0" applyFill="1" applyBorder="1"/>
    <xf numFmtId="0" fontId="0" fillId="3" borderId="9" xfId="0" applyFill="1" applyBorder="1"/>
    <xf numFmtId="0" fontId="0" fillId="3" borderId="10" xfId="0" applyFill="1" applyBorder="1"/>
    <xf numFmtId="9" fontId="0" fillId="5" borderId="1" xfId="0" applyNumberFormat="1" applyFill="1" applyBorder="1"/>
    <xf numFmtId="9" fontId="0" fillId="5" borderId="3" xfId="0" applyNumberFormat="1" applyFill="1" applyBorder="1"/>
    <xf numFmtId="9" fontId="0" fillId="5" borderId="5" xfId="0" applyNumberFormat="1" applyFill="1" applyBorder="1"/>
    <xf numFmtId="1" fontId="0" fillId="4" borderId="8" xfId="0" applyNumberFormat="1" applyFill="1" applyBorder="1"/>
    <xf numFmtId="1" fontId="0" fillId="3" borderId="2" xfId="0" applyNumberFormat="1" applyFill="1" applyBorder="1"/>
    <xf numFmtId="1" fontId="0" fillId="3" borderId="4" xfId="0" applyNumberFormat="1" applyFill="1" applyBorder="1"/>
    <xf numFmtId="1" fontId="0" fillId="4" borderId="6" xfId="0" applyNumberFormat="1" applyFill="1" applyBorder="1"/>
    <xf numFmtId="1" fontId="0" fillId="5" borderId="0" xfId="0" applyNumberFormat="1" applyFill="1" applyBorder="1"/>
    <xf numFmtId="1" fontId="0" fillId="5" borderId="7" xfId="0" applyNumberFormat="1" applyFill="1" applyBorder="1"/>
    <xf numFmtId="0" fontId="0" fillId="2" borderId="1" xfId="0" applyFill="1" applyBorder="1"/>
    <xf numFmtId="0" fontId="0" fillId="2" borderId="7" xfId="0" applyFill="1" applyBorder="1" applyAlignment="1">
      <alignment horizontal="center"/>
    </xf>
    <xf numFmtId="1" fontId="0" fillId="6" borderId="5" xfId="0" applyNumberFormat="1" applyFill="1" applyBorder="1" applyAlignment="1">
      <alignment horizontal="center"/>
    </xf>
    <xf numFmtId="1" fontId="0" fillId="6" borderId="6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10" fontId="0" fillId="0" borderId="9" xfId="0" applyNumberFormat="1" applyBorder="1" applyAlignment="1">
      <alignment horizontal="center"/>
    </xf>
    <xf numFmtId="10" fontId="0" fillId="0" borderId="10" xfId="0" applyNumberFormat="1" applyBorder="1" applyAlignment="1">
      <alignment horizontal="center"/>
    </xf>
    <xf numFmtId="10" fontId="0" fillId="0" borderId="1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R18"/>
  <sheetViews>
    <sheetView tabSelected="1" workbookViewId="0"/>
  </sheetViews>
  <sheetFormatPr defaultRowHeight="15"/>
  <cols>
    <col min="11" max="12" width="12.140625" customWidth="1"/>
    <col min="13" max="13" width="10.85546875" style="41" customWidth="1"/>
    <col min="14" max="14" width="8.85546875" customWidth="1"/>
    <col min="15" max="15" width="10.28515625" customWidth="1"/>
    <col min="16" max="16" width="6.42578125" customWidth="1"/>
    <col min="17" max="18" width="7.85546875" customWidth="1"/>
  </cols>
  <sheetData>
    <row r="1" spans="2:18" ht="15.75" thickBot="1"/>
    <row r="2" spans="2:18">
      <c r="C2" s="51" t="s">
        <v>0</v>
      </c>
      <c r="D2" s="53" t="s">
        <v>3</v>
      </c>
      <c r="E2" s="54"/>
      <c r="F2" s="53" t="s">
        <v>11</v>
      </c>
      <c r="G2" s="55"/>
      <c r="H2" s="54"/>
      <c r="I2" s="53" t="s">
        <v>9</v>
      </c>
      <c r="J2" s="54"/>
      <c r="K2" s="53" t="s">
        <v>14</v>
      </c>
      <c r="L2" s="54"/>
      <c r="M2" s="51" t="s">
        <v>19</v>
      </c>
      <c r="N2" s="37">
        <v>30</v>
      </c>
      <c r="O2" s="55" t="s">
        <v>18</v>
      </c>
      <c r="P2" s="55"/>
      <c r="Q2" s="38">
        <v>600</v>
      </c>
      <c r="R2" s="10" t="s">
        <v>15</v>
      </c>
    </row>
    <row r="3" spans="2:18" ht="15.75" thickBot="1">
      <c r="C3" s="52"/>
      <c r="D3" s="1" t="s">
        <v>4</v>
      </c>
      <c r="E3" s="2" t="s">
        <v>5</v>
      </c>
      <c r="F3" s="1" t="s">
        <v>6</v>
      </c>
      <c r="G3" s="5" t="s">
        <v>7</v>
      </c>
      <c r="H3" s="2" t="s">
        <v>8</v>
      </c>
      <c r="I3" s="1" t="s">
        <v>10</v>
      </c>
      <c r="J3" s="2" t="s">
        <v>3</v>
      </c>
      <c r="K3" s="11" t="s">
        <v>12</v>
      </c>
      <c r="L3" s="12" t="s">
        <v>13</v>
      </c>
      <c r="M3" s="56"/>
      <c r="N3" s="60" t="s">
        <v>16</v>
      </c>
      <c r="O3" s="61"/>
      <c r="P3" s="61" t="s">
        <v>17</v>
      </c>
      <c r="Q3" s="61"/>
      <c r="R3" s="62"/>
    </row>
    <row r="4" spans="2:18">
      <c r="B4" s="9" t="s">
        <v>1</v>
      </c>
      <c r="C4" s="26">
        <v>58500</v>
      </c>
      <c r="D4" s="19">
        <v>3600</v>
      </c>
      <c r="E4" s="22">
        <v>14400</v>
      </c>
      <c r="F4" s="28">
        <v>0.47</v>
      </c>
      <c r="G4" s="36">
        <f>D4*F4</f>
        <v>1692</v>
      </c>
      <c r="H4" s="32">
        <f>(D4+E4)*F4</f>
        <v>8460</v>
      </c>
      <c r="I4" s="17">
        <v>20</v>
      </c>
      <c r="J4" s="10">
        <f>I4*C4</f>
        <v>1170000</v>
      </c>
      <c r="K4" s="13">
        <f>J4/G5</f>
        <v>1619.6237489444761</v>
      </c>
      <c r="L4" s="14">
        <f>J4/H5</f>
        <v>322.49795337837281</v>
      </c>
      <c r="M4" s="42">
        <f>H5/J4</f>
        <v>3.1007948717948716E-3</v>
      </c>
      <c r="N4" s="57">
        <f>(N2*Q2)/K4</f>
        <v>11.113692307692308</v>
      </c>
      <c r="O4" s="58"/>
      <c r="P4" s="57">
        <f>(N2*Q2)/L4</f>
        <v>55.814307692307686</v>
      </c>
      <c r="Q4" s="59"/>
      <c r="R4" s="58"/>
    </row>
    <row r="5" spans="2:18">
      <c r="B5" s="7" t="s">
        <v>2</v>
      </c>
      <c r="C5" s="27">
        <v>52200</v>
      </c>
      <c r="D5" s="20">
        <v>1537</v>
      </c>
      <c r="E5" s="21">
        <v>6182</v>
      </c>
      <c r="F5" s="29">
        <v>0.47</v>
      </c>
      <c r="G5" s="35">
        <f t="shared" ref="G5:G6" si="0">D5*F5</f>
        <v>722.39</v>
      </c>
      <c r="H5" s="33">
        <f t="shared" ref="H5:H6" si="1">(D5+E5)*F5</f>
        <v>3627.93</v>
      </c>
      <c r="I5" s="18">
        <v>30</v>
      </c>
      <c r="J5" s="3">
        <f>I5*C5</f>
        <v>1566000</v>
      </c>
      <c r="K5" s="15">
        <f>J5/G4</f>
        <v>925.531914893617</v>
      </c>
      <c r="L5" s="16">
        <f>J5/H4</f>
        <v>185.10638297872342</v>
      </c>
      <c r="M5" s="43">
        <f>H4/J5</f>
        <v>5.4022988505747129E-3</v>
      </c>
      <c r="N5" s="45">
        <f>(N2*Q2)/K5</f>
        <v>19.448275862068964</v>
      </c>
      <c r="O5" s="46"/>
      <c r="P5" s="45">
        <f>(N2*Q2)/L5</f>
        <v>97.241379310344826</v>
      </c>
      <c r="Q5" s="47"/>
      <c r="R5" s="46"/>
    </row>
    <row r="6" spans="2:18" ht="15.75" thickBot="1">
      <c r="B6" s="8" t="s">
        <v>3</v>
      </c>
      <c r="C6" s="25">
        <f>SUM(C4:C5)</f>
        <v>110700</v>
      </c>
      <c r="D6" s="23">
        <f>SUM(D4:D5)</f>
        <v>5137</v>
      </c>
      <c r="E6" s="24">
        <f>SUM(E4:E5)</f>
        <v>20582</v>
      </c>
      <c r="F6" s="30">
        <v>0.47</v>
      </c>
      <c r="G6" s="31">
        <f t="shared" si="0"/>
        <v>2414.39</v>
      </c>
      <c r="H6" s="34">
        <f t="shared" si="1"/>
        <v>12087.929999999998</v>
      </c>
      <c r="I6" s="6">
        <f>J6/C6</f>
        <v>24.715447154471544</v>
      </c>
      <c r="J6" s="4">
        <f>SUM(J4:J5)</f>
        <v>2736000</v>
      </c>
      <c r="K6" s="39">
        <f>J6/G6</f>
        <v>1133.2054887569946</v>
      </c>
      <c r="L6" s="40">
        <f>J6/H6</f>
        <v>226.34148278489371</v>
      </c>
      <c r="M6" s="44">
        <f>H6/J6</f>
        <v>4.418103070175438E-3</v>
      </c>
      <c r="N6" s="48">
        <f>(N2*Q2)/K6</f>
        <v>15.884144736842105</v>
      </c>
      <c r="O6" s="49"/>
      <c r="P6" s="48">
        <f>(N2*Q2)/L6</f>
        <v>79.525855263157894</v>
      </c>
      <c r="Q6" s="50"/>
      <c r="R6" s="49"/>
    </row>
    <row r="7" spans="2:18" ht="15.75" thickBot="1"/>
    <row r="8" spans="2:18">
      <c r="C8" s="51" t="s">
        <v>0</v>
      </c>
      <c r="D8" s="53" t="s">
        <v>3</v>
      </c>
      <c r="E8" s="54"/>
      <c r="F8" s="53" t="s">
        <v>11</v>
      </c>
      <c r="G8" s="55"/>
      <c r="H8" s="54"/>
      <c r="I8" s="53" t="s">
        <v>9</v>
      </c>
      <c r="J8" s="54"/>
      <c r="K8" s="53" t="s">
        <v>14</v>
      </c>
      <c r="L8" s="54"/>
      <c r="M8" s="51" t="s">
        <v>19</v>
      </c>
      <c r="N8" s="37">
        <v>30</v>
      </c>
      <c r="O8" s="55" t="s">
        <v>18</v>
      </c>
      <c r="P8" s="55"/>
      <c r="Q8" s="38">
        <v>600</v>
      </c>
      <c r="R8" s="10" t="s">
        <v>15</v>
      </c>
    </row>
    <row r="9" spans="2:18" ht="15.75" thickBot="1">
      <c r="C9" s="52"/>
      <c r="D9" s="1" t="s">
        <v>4</v>
      </c>
      <c r="E9" s="2" t="s">
        <v>5</v>
      </c>
      <c r="F9" s="1" t="s">
        <v>6</v>
      </c>
      <c r="G9" s="5" t="s">
        <v>7</v>
      </c>
      <c r="H9" s="2" t="s">
        <v>8</v>
      </c>
      <c r="I9" s="1" t="s">
        <v>10</v>
      </c>
      <c r="J9" s="2" t="s">
        <v>3</v>
      </c>
      <c r="K9" s="11" t="s">
        <v>12</v>
      </c>
      <c r="L9" s="12" t="s">
        <v>13</v>
      </c>
      <c r="M9" s="56"/>
      <c r="N9" s="60" t="s">
        <v>16</v>
      </c>
      <c r="O9" s="61"/>
      <c r="P9" s="61" t="s">
        <v>17</v>
      </c>
      <c r="Q9" s="61"/>
      <c r="R9" s="62"/>
    </row>
    <row r="10" spans="2:18">
      <c r="B10" s="9" t="s">
        <v>1</v>
      </c>
      <c r="C10" s="26">
        <v>58500</v>
      </c>
      <c r="D10" s="19">
        <v>3600</v>
      </c>
      <c r="E10" s="22">
        <v>14400</v>
      </c>
      <c r="F10" s="28">
        <v>0.47</v>
      </c>
      <c r="G10" s="36">
        <f>D10*F10</f>
        <v>1692</v>
      </c>
      <c r="H10" s="32">
        <f>(D10+E10)*F10</f>
        <v>8460</v>
      </c>
      <c r="I10" s="17">
        <v>7</v>
      </c>
      <c r="J10" s="10">
        <f>I10*C10</f>
        <v>409500</v>
      </c>
      <c r="K10" s="13">
        <f>J10/G11</f>
        <v>566.86831213056655</v>
      </c>
      <c r="L10" s="14">
        <f>J10/H11</f>
        <v>112.87428368243049</v>
      </c>
      <c r="M10" s="42">
        <f>H11/J10</f>
        <v>8.8594139194139183E-3</v>
      </c>
      <c r="N10" s="57">
        <f>(N8*Q8)/K10</f>
        <v>31.753406593406595</v>
      </c>
      <c r="O10" s="58"/>
      <c r="P10" s="57">
        <f>(N8*Q8)/L10</f>
        <v>159.46945054945053</v>
      </c>
      <c r="Q10" s="59"/>
      <c r="R10" s="58"/>
    </row>
    <row r="11" spans="2:18">
      <c r="B11" s="7" t="s">
        <v>2</v>
      </c>
      <c r="C11" s="27">
        <v>52200</v>
      </c>
      <c r="D11" s="20">
        <v>1537</v>
      </c>
      <c r="E11" s="21">
        <v>6182</v>
      </c>
      <c r="F11" s="29">
        <v>0.47</v>
      </c>
      <c r="G11" s="35">
        <f t="shared" ref="G11:G12" si="2">D11*F11</f>
        <v>722.39</v>
      </c>
      <c r="H11" s="33">
        <f t="shared" ref="H11:H12" si="3">(D11+E11)*F11</f>
        <v>3627.93</v>
      </c>
      <c r="I11" s="18">
        <v>7</v>
      </c>
      <c r="J11" s="3">
        <f>I11*C11</f>
        <v>365400</v>
      </c>
      <c r="K11" s="15">
        <f>J11/G10</f>
        <v>215.95744680851064</v>
      </c>
      <c r="L11" s="16">
        <f>J11/H10</f>
        <v>43.191489361702125</v>
      </c>
      <c r="M11" s="43">
        <f>H10/J11</f>
        <v>2.3152709359605912E-2</v>
      </c>
      <c r="N11" s="45">
        <f>(N8*Q8)/K11</f>
        <v>83.349753694581281</v>
      </c>
      <c r="O11" s="46"/>
      <c r="P11" s="45">
        <f>(N8*Q8)/L11</f>
        <v>416.74876847290642</v>
      </c>
      <c r="Q11" s="47"/>
      <c r="R11" s="46"/>
    </row>
    <row r="12" spans="2:18" ht="15.75" thickBot="1">
      <c r="B12" s="8" t="s">
        <v>3</v>
      </c>
      <c r="C12" s="25">
        <f>SUM(C10:C11)</f>
        <v>110700</v>
      </c>
      <c r="D12" s="23">
        <f>SUM(D10:D11)</f>
        <v>5137</v>
      </c>
      <c r="E12" s="24">
        <f>SUM(E10:E11)</f>
        <v>20582</v>
      </c>
      <c r="F12" s="30">
        <v>0.47</v>
      </c>
      <c r="G12" s="31">
        <f t="shared" si="2"/>
        <v>2414.39</v>
      </c>
      <c r="H12" s="34">
        <f t="shared" si="3"/>
        <v>12087.929999999998</v>
      </c>
      <c r="I12" s="6">
        <f>J12/C12</f>
        <v>7</v>
      </c>
      <c r="J12" s="4">
        <f>SUM(J10:J11)</f>
        <v>774900</v>
      </c>
      <c r="K12" s="39">
        <f>J12/G12</f>
        <v>320.95063349334617</v>
      </c>
      <c r="L12" s="40">
        <f>J12/H12</f>
        <v>64.105268644011019</v>
      </c>
      <c r="M12" s="44">
        <f>H12/J12</f>
        <v>1.559934185056136E-2</v>
      </c>
      <c r="N12" s="48">
        <f>(N8*Q8)/K12</f>
        <v>56.083391405342617</v>
      </c>
      <c r="O12" s="49"/>
      <c r="P12" s="48">
        <f>(N8*Q8)/L12</f>
        <v>280.78815331010446</v>
      </c>
      <c r="Q12" s="50"/>
      <c r="R12" s="49"/>
    </row>
    <row r="13" spans="2:18" ht="15.75" thickBot="1"/>
    <row r="14" spans="2:18">
      <c r="C14" s="51" t="s">
        <v>0</v>
      </c>
      <c r="D14" s="53" t="s">
        <v>3</v>
      </c>
      <c r="E14" s="54"/>
      <c r="F14" s="53" t="s">
        <v>11</v>
      </c>
      <c r="G14" s="55"/>
      <c r="H14" s="54"/>
      <c r="I14" s="53" t="s">
        <v>9</v>
      </c>
      <c r="J14" s="54"/>
      <c r="K14" s="53" t="s">
        <v>14</v>
      </c>
      <c r="L14" s="54"/>
      <c r="M14" s="51" t="s">
        <v>19</v>
      </c>
      <c r="N14" s="37">
        <v>30</v>
      </c>
      <c r="O14" s="55" t="s">
        <v>18</v>
      </c>
      <c r="P14" s="55"/>
      <c r="Q14" s="38">
        <v>600</v>
      </c>
      <c r="R14" s="10" t="s">
        <v>15</v>
      </c>
    </row>
    <row r="15" spans="2:18" ht="15.75" thickBot="1">
      <c r="C15" s="52"/>
      <c r="D15" s="1" t="s">
        <v>4</v>
      </c>
      <c r="E15" s="2" t="s">
        <v>5</v>
      </c>
      <c r="F15" s="1" t="s">
        <v>6</v>
      </c>
      <c r="G15" s="5" t="s">
        <v>7</v>
      </c>
      <c r="H15" s="2" t="s">
        <v>8</v>
      </c>
      <c r="I15" s="1" t="s">
        <v>10</v>
      </c>
      <c r="J15" s="2" t="s">
        <v>3</v>
      </c>
      <c r="K15" s="11" t="s">
        <v>12</v>
      </c>
      <c r="L15" s="12" t="s">
        <v>13</v>
      </c>
      <c r="M15" s="56"/>
      <c r="N15" s="60" t="s">
        <v>16</v>
      </c>
      <c r="O15" s="61"/>
      <c r="P15" s="61" t="s">
        <v>17</v>
      </c>
      <c r="Q15" s="61"/>
      <c r="R15" s="62"/>
    </row>
    <row r="16" spans="2:18">
      <c r="B16" s="9" t="s">
        <v>1</v>
      </c>
      <c r="C16" s="26">
        <v>58500</v>
      </c>
      <c r="D16" s="19">
        <v>3600</v>
      </c>
      <c r="E16" s="22">
        <v>14400</v>
      </c>
      <c r="F16" s="28">
        <v>0.47</v>
      </c>
      <c r="G16" s="36">
        <f>D16*F16</f>
        <v>1692</v>
      </c>
      <c r="H16" s="32">
        <f>(D16+E16)*F16</f>
        <v>8460</v>
      </c>
      <c r="I16" s="17">
        <v>123</v>
      </c>
      <c r="J16" s="10">
        <f>I16*C16</f>
        <v>7195500</v>
      </c>
      <c r="K16" s="13">
        <f>J16/G17</f>
        <v>9960.6860560085279</v>
      </c>
      <c r="L16" s="14">
        <f>J16/H17</f>
        <v>1983.3624132769928</v>
      </c>
      <c r="M16" s="42">
        <f>H17/J16</f>
        <v>5.0419428809672705E-4</v>
      </c>
      <c r="N16" s="57">
        <f>(N14*Q14)/K16</f>
        <v>1.8071044402751719</v>
      </c>
      <c r="O16" s="58"/>
      <c r="P16" s="57">
        <f>(N14*Q14)/L16</f>
        <v>9.0754971857410869</v>
      </c>
      <c r="Q16" s="59"/>
      <c r="R16" s="58"/>
    </row>
    <row r="17" spans="2:18">
      <c r="B17" s="7" t="s">
        <v>2</v>
      </c>
      <c r="C17" s="27">
        <v>52200</v>
      </c>
      <c r="D17" s="20">
        <v>1537</v>
      </c>
      <c r="E17" s="21">
        <v>6182</v>
      </c>
      <c r="F17" s="29">
        <v>0.47</v>
      </c>
      <c r="G17" s="35">
        <f t="shared" ref="G17:G18" si="4">D17*F17</f>
        <v>722.39</v>
      </c>
      <c r="H17" s="33">
        <f t="shared" ref="H17:H18" si="5">(D17+E17)*F17</f>
        <v>3627.93</v>
      </c>
      <c r="I17" s="18">
        <v>324</v>
      </c>
      <c r="J17" s="3">
        <f>I17*C17</f>
        <v>16912800</v>
      </c>
      <c r="K17" s="15">
        <f>J17/G16</f>
        <v>9995.7446808510631</v>
      </c>
      <c r="L17" s="16">
        <f>J17/H16</f>
        <v>1999.1489361702127</v>
      </c>
      <c r="M17" s="43">
        <f>H16/J17</f>
        <v>5.0021285653469559E-4</v>
      </c>
      <c r="N17" s="45">
        <f>(N14*Q14)/K17</f>
        <v>1.8007662835249043</v>
      </c>
      <c r="O17" s="46"/>
      <c r="P17" s="45">
        <f>(N14*Q14)/L17</f>
        <v>9.0038314176245215</v>
      </c>
      <c r="Q17" s="47"/>
      <c r="R17" s="46"/>
    </row>
    <row r="18" spans="2:18" ht="15.75" thickBot="1">
      <c r="B18" s="8" t="s">
        <v>3</v>
      </c>
      <c r="C18" s="25">
        <f>SUM(C16:C17)</f>
        <v>110700</v>
      </c>
      <c r="D18" s="23">
        <f>SUM(D16:D17)</f>
        <v>5137</v>
      </c>
      <c r="E18" s="24">
        <f>SUM(E16:E17)</f>
        <v>20582</v>
      </c>
      <c r="F18" s="30">
        <v>0.47</v>
      </c>
      <c r="G18" s="31">
        <f t="shared" si="4"/>
        <v>2414.39</v>
      </c>
      <c r="H18" s="34">
        <f t="shared" si="5"/>
        <v>12087.929999999998</v>
      </c>
      <c r="I18" s="6">
        <f>J18/C18</f>
        <v>217.78048780487805</v>
      </c>
      <c r="J18" s="4">
        <f>SUM(J16:J17)</f>
        <v>24108300</v>
      </c>
      <c r="K18" s="39">
        <f>J18/G18</f>
        <v>9985.2550747807945</v>
      </c>
      <c r="L18" s="40">
        <f>J18/H18</f>
        <v>1994.4109537364961</v>
      </c>
      <c r="M18" s="44">
        <f>H18/J18</f>
        <v>5.014011771879394E-4</v>
      </c>
      <c r="N18" s="48">
        <f>(N14*Q14)/K18</f>
        <v>1.8026580057490571</v>
      </c>
      <c r="O18" s="49"/>
      <c r="P18" s="48">
        <f>(N14*Q14)/L18</f>
        <v>9.0252211893829077</v>
      </c>
      <c r="Q18" s="50"/>
      <c r="R18" s="49"/>
    </row>
  </sheetData>
  <mergeCells count="45">
    <mergeCell ref="I2:J2"/>
    <mergeCell ref="F2:H2"/>
    <mergeCell ref="D2:E2"/>
    <mergeCell ref="C2:C3"/>
    <mergeCell ref="C8:C9"/>
    <mergeCell ref="D8:E8"/>
    <mergeCell ref="F8:H8"/>
    <mergeCell ref="I8:J8"/>
    <mergeCell ref="K2:L2"/>
    <mergeCell ref="O8:P8"/>
    <mergeCell ref="N9:O9"/>
    <mergeCell ref="P9:R9"/>
    <mergeCell ref="N4:O4"/>
    <mergeCell ref="N5:O5"/>
    <mergeCell ref="N6:O6"/>
    <mergeCell ref="P4:R4"/>
    <mergeCell ref="P5:R5"/>
    <mergeCell ref="P6:R6"/>
    <mergeCell ref="K8:L8"/>
    <mergeCell ref="M2:M3"/>
    <mergeCell ref="M8:M9"/>
    <mergeCell ref="O2:P2"/>
    <mergeCell ref="N3:O3"/>
    <mergeCell ref="P3:R3"/>
    <mergeCell ref="N10:O10"/>
    <mergeCell ref="P10:R10"/>
    <mergeCell ref="N11:O11"/>
    <mergeCell ref="P11:R11"/>
    <mergeCell ref="N12:O12"/>
    <mergeCell ref="P12:R12"/>
    <mergeCell ref="N17:O17"/>
    <mergeCell ref="P17:R17"/>
    <mergeCell ref="N18:O18"/>
    <mergeCell ref="P18:R18"/>
    <mergeCell ref="C14:C15"/>
    <mergeCell ref="D14:E14"/>
    <mergeCell ref="F14:H14"/>
    <mergeCell ref="I14:J14"/>
    <mergeCell ref="K14:L14"/>
    <mergeCell ref="M14:M15"/>
    <mergeCell ref="N16:O16"/>
    <mergeCell ref="P16:R16"/>
    <mergeCell ref="O14:P14"/>
    <mergeCell ref="N15:O15"/>
    <mergeCell ref="P15:R1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Projekt Austerlitz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Samek</dc:creator>
  <cp:lastModifiedBy>Jakub Samek</cp:lastModifiedBy>
  <dcterms:created xsi:type="dcterms:W3CDTF">2020-01-04T10:17:45Z</dcterms:created>
  <dcterms:modified xsi:type="dcterms:W3CDTF">2020-07-05T11:08:25Z</dcterms:modified>
</cp:coreProperties>
</file>